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administrateur\Downloads\"/>
    </mc:Choice>
  </mc:AlternateContent>
  <bookViews>
    <workbookView xWindow="0" yWindow="0" windowWidth="6570" windowHeight="7290"/>
  </bookViews>
  <sheets>
    <sheet name="Informations" sheetId="5" r:id="rId1"/>
    <sheet name="régularisation mensuelle" sheetId="1" r:id="rId2"/>
    <sheet name="régularisation annuelle" sheetId="4" r:id="rId3"/>
    <sheet name="rappel rémunération à inclure" sheetId="2" r:id="rId4"/>
  </sheets>
  <calcPr calcId="152511"/>
</workbook>
</file>

<file path=xl/calcChain.xml><?xml version="1.0" encoding="utf-8"?>
<calcChain xmlns="http://schemas.openxmlformats.org/spreadsheetml/2006/main">
  <c r="J47" i="4" l="1"/>
  <c r="J46" i="1"/>
  <c r="E30" i="1"/>
  <c r="J40" i="1" l="1"/>
  <c r="I56" i="1" s="1"/>
  <c r="J41" i="4"/>
  <c r="J57" i="4" s="1"/>
  <c r="J35" i="4"/>
  <c r="J56" i="4" s="1"/>
  <c r="N35" i="4"/>
  <c r="N56" i="4" s="1"/>
  <c r="L35" i="4"/>
  <c r="L56" i="4" s="1"/>
  <c r="J49" i="4"/>
  <c r="J48" i="1"/>
  <c r="J34" i="1"/>
  <c r="I55" i="1" s="1"/>
  <c r="E31" i="4" l="1"/>
  <c r="J58" i="4"/>
  <c r="J60" i="4" s="1"/>
  <c r="I57" i="1"/>
  <c r="I59" i="1" s="1"/>
  <c r="L27" i="4" l="1"/>
  <c r="L47" i="4" s="1"/>
  <c r="L49" i="4" s="1"/>
  <c r="L41" i="4"/>
  <c r="L57" i="4" s="1"/>
  <c r="L58" i="4" l="1"/>
  <c r="L60" i="4" l="1"/>
  <c r="N27" i="4" l="1"/>
  <c r="N47" i="4" s="1"/>
  <c r="N49" i="4" s="1"/>
  <c r="N41" i="4" l="1"/>
  <c r="N57" i="4" s="1"/>
  <c r="N58" i="4" l="1"/>
  <c r="N60" i="4" s="1"/>
  <c r="L65" i="4" s="1"/>
</calcChain>
</file>

<file path=xl/sharedStrings.xml><?xml version="1.0" encoding="utf-8"?>
<sst xmlns="http://schemas.openxmlformats.org/spreadsheetml/2006/main" count="170" uniqueCount="108">
  <si>
    <t>CALCUL DE L'INDEMNITE DE CONGES PAYES</t>
  </si>
  <si>
    <t>versée lors de la prise de congés payés</t>
  </si>
  <si>
    <t xml:space="preserve"> €</t>
  </si>
  <si>
    <t>Absence congés payés          …………………………………………………………………….…………………………………………………..</t>
  </si>
  <si>
    <t>Salaire de base perçu chaque mois</t>
  </si>
  <si>
    <t xml:space="preserve">Primes semestrielle mois de juin </t>
  </si>
  <si>
    <t>Primes semestrielle mois de décembre</t>
  </si>
  <si>
    <t>Calcul de l'absence congés payés :</t>
  </si>
  <si>
    <t>Absence congés payés</t>
  </si>
  <si>
    <t>Calcul de l'indemnité de congés payés selon la règle du maintien :</t>
  </si>
  <si>
    <t xml:space="preserve">Indemnité de congés payés </t>
  </si>
  <si>
    <t>Calcul de l'indemnité de congés payés selon la règle du dixième :</t>
  </si>
  <si>
    <r>
      <t>REMUNERATION A PRENDRE EN COMPTE</t>
    </r>
    <r>
      <rPr>
        <b/>
        <sz val="14"/>
        <rFont val="Calibri"/>
        <family val="2"/>
      </rPr>
      <t xml:space="preserve"> dans le calcul de l'indemnité de congés payés</t>
    </r>
  </si>
  <si>
    <t>Les éléments à prendre en compte dans le calcul de l’indemnité de congés payés sont le salaire de base et ses composants.</t>
  </si>
  <si>
    <t>Les primes doivent être intégrées dans le calcul si :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</si>
  <si>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elles sont obligatoires pour l’employeur,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</si>
  <si>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elles sont la contrepartie d’un travail du salarié.</t>
    </r>
  </si>
  <si>
    <r>
      <t xml:space="preserve">A NOTER : si ces primes sont versées pendant les périodes de travail </t>
    </r>
    <r>
      <rPr>
        <b/>
        <u/>
        <sz val="11"/>
        <color indexed="8"/>
        <rFont val="Calibri"/>
        <family val="2"/>
      </rPr>
      <t>et</t>
    </r>
    <r>
      <rPr>
        <sz val="11"/>
        <color theme="1"/>
        <rFont val="Calibri"/>
        <family val="2"/>
        <scheme val="minor"/>
      </rPr>
      <t xml:space="preserve"> les périodes de congés, elles doivent être exclues.</t>
    </r>
  </si>
  <si>
    <t>Voici en détail les éléments à inclure et à exclure du calcul de l’indemnité de congés payés :</t>
  </si>
  <si>
    <t>Eléments à inclure</t>
  </si>
  <si>
    <t>Eléments à exclure</t>
  </si>
  <si>
    <t>salaire brut</t>
  </si>
  <si>
    <t>Indemnité compensatrice de congés payés versée lors du départ du salarié</t>
  </si>
  <si>
    <t>Commissions si elles sont le résultat d’un travail effectif et personnel du salarié</t>
  </si>
  <si>
    <t>Participation et intéressement</t>
  </si>
  <si>
    <t>Majorations pour heures supplémentaires</t>
  </si>
  <si>
    <t>Remboursement des frais de transport domicile-lieu de travail</t>
  </si>
  <si>
    <t>Majorations pour travail de nuit</t>
  </si>
  <si>
    <t>Primes facultatives ou bénévoles</t>
  </si>
  <si>
    <t>Majoration pour travail du dimanche</t>
  </si>
  <si>
    <t>Indemnité de chômage partiel, de chômage intempéries</t>
  </si>
  <si>
    <t>Indemnité de congés payés de l’année précédente</t>
  </si>
  <si>
    <t>Avantage en nature (uniquement si le salarié en est privé pendant ses congés)</t>
  </si>
  <si>
    <t>Avantage en nature (si le salarié continue à en bénéficier pendant ses congés)</t>
  </si>
  <si>
    <t>Primes liées à l’emploi exercé, obligatoire et versées en contrepartie du travail :</t>
  </si>
  <si>
    <t>Prime compensant un risque exceptionnel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</si>
  <si>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prime de salissure,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</si>
  <si>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prime de soirée,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</si>
  <si>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prime de nuit,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</si>
  <si>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prime de froid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</si>
  <si>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heures de permanences</t>
    </r>
  </si>
  <si>
    <t>Primes versées en complément du salaire versées en contrepartie du travail du salarié (sauf si elles sont également versées en période de congés) :</t>
  </si>
  <si>
    <t>Primes versées sans distinction en période de congé et en période de travail (même si versée en une seule fois) :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</si>
  <si>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prime de rendement,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</si>
  <si>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13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mois,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</si>
  <si>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prime de production,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</si>
  <si>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Prime de vacance,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</si>
  <si>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prime d’ancienneté,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</si>
  <si>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Prime d’assiduité,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</si>
  <si>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prime d’assiduité si versée chaque mois,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</si>
  <si>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Prime exceptionnelle,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</si>
  <si>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prime d’objectif si elle est liée à des résultats personnels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</si>
  <si>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Prime d’ancienneté …</t>
    </r>
  </si>
  <si>
    <t>Salaire reconstitué pour les absences assimilées à du temps de travail effectif (légalement ou conventionnellement) pour l’acquisition des congés payés :</t>
  </si>
  <si>
    <t>Salaire reconstitué pour les absences non assimilées à du temps de travail effectif :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</si>
  <si>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accident du travail,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</si>
  <si>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maladie non professionnelle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</si>
  <si>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maladie professionnelle (pour une durée de 1 an maximum)</t>
    </r>
  </si>
  <si>
    <t>pourboires</t>
  </si>
  <si>
    <t>Prime d’installation</t>
  </si>
  <si>
    <t>Indemnité de fin de CDD ou de fin de mission</t>
  </si>
  <si>
    <t>Primes de résultat, d’objectif, de rendement si elles sont calculées de façon globale pour une équipe ou pour l’entreprise</t>
  </si>
  <si>
    <t>Prime de panier (à condition qu’elle ne corresponde pas à des frais réellement engagés)</t>
  </si>
  <si>
    <t>Remboursement de frais professionnels sur justificatifs</t>
  </si>
  <si>
    <t>Prime d’expatriement compensant l’éloignement</t>
  </si>
  <si>
    <t>Prime d’expatriement remboursant des frais réellements engagés</t>
  </si>
  <si>
    <t>Complément d'indemnité de congés payés de l'année précédente</t>
  </si>
  <si>
    <t xml:space="preserve">Ce montant correspond à la différence suivante : (indmenité de CP selon règle du dixième - indemnité de CP selon règle du maintien) </t>
  </si>
  <si>
    <t>de l'année précédente dans le cas où le maintien a été plus favorable.</t>
  </si>
  <si>
    <r>
      <rPr>
        <b/>
        <sz val="14"/>
        <rFont val="Calibri"/>
        <family val="2"/>
      </rPr>
      <t xml:space="preserve">TABLEAU DE CALCUL reposant sur une </t>
    </r>
    <r>
      <rPr>
        <b/>
        <sz val="14"/>
        <color indexed="62"/>
        <rFont val="Calibri"/>
        <family val="2"/>
      </rPr>
      <t xml:space="preserve">COMPARAISON ANNUELLE </t>
    </r>
    <r>
      <rPr>
        <b/>
        <sz val="14"/>
        <rFont val="Calibri"/>
        <family val="2"/>
      </rPr>
      <t>DE L'INDEMNITE DE CONGES PAYES</t>
    </r>
  </si>
  <si>
    <t>Calcul de l'absence annuelle de congés payés :</t>
  </si>
  <si>
    <t>Absence congés payés pour l'ensemble de l'année :</t>
  </si>
  <si>
    <t>Calcul de l'indemnité de congés payés annuelle selon la règle du maintien :</t>
  </si>
  <si>
    <t>Calcul de l'indemnité de congés payés annuelle selon la règle du dixième :</t>
  </si>
  <si>
    <t xml:space="preserve">si le montant des heures supplémentaires varie chaque mois, </t>
  </si>
  <si>
    <t>addittionner les heures supplémentaires de la période de référence et diviser par 12</t>
  </si>
  <si>
    <t>de l'année précédente dans le cas où la méthode du dixième a été plus favorable.</t>
  </si>
  <si>
    <r>
      <t>Rémunération de référence</t>
    </r>
    <r>
      <rPr>
        <b/>
        <i/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(Le salaire de la période de référence est proratisé en fonction du nombre de jours acquis</t>
    </r>
    <r>
      <rPr>
        <sz val="8"/>
        <rFont val="Calibri"/>
        <family val="2"/>
        <scheme val="minor"/>
      </rPr>
      <t>)</t>
    </r>
  </si>
  <si>
    <t>Récapitulatif de l'indemnité de congés payés devant figurer sur les bulletins de salaire (cumul sur l'année)</t>
  </si>
  <si>
    <t xml:space="preserve">Récapitulatif de l'indemnité de congés payés devant figurer sur le bulletin de salaire </t>
  </si>
  <si>
    <t>Total brut …………………………………………………………………………………………………………………………………………</t>
  </si>
  <si>
    <t>€</t>
  </si>
  <si>
    <r>
      <rPr>
        <b/>
        <sz val="14"/>
        <rFont val="Calibri"/>
        <family val="2"/>
      </rPr>
      <t xml:space="preserve">TABLEAU DE CALCUL reposant sur une </t>
    </r>
    <r>
      <rPr>
        <b/>
        <sz val="14"/>
        <color indexed="62"/>
        <rFont val="Calibri"/>
        <family val="2"/>
      </rPr>
      <t xml:space="preserve">COMPARAISON MENSUELLE </t>
    </r>
    <r>
      <rPr>
        <b/>
        <sz val="14"/>
        <rFont val="Calibri"/>
        <family val="2"/>
      </rPr>
      <t>DE L'INDEMNITE DE CONGES PAYES</t>
    </r>
  </si>
  <si>
    <t>Majoration Heures supplémentaires mensuelles</t>
  </si>
  <si>
    <t>Autres indemnités et primes versée tous les mois (montant mensuel)</t>
  </si>
  <si>
    <t>Autres indemnités et primes versée une fois par an (montant annuel)</t>
  </si>
  <si>
    <t>Nombre de jours de congés payés ouvrés acquis par an :</t>
  </si>
  <si>
    <t>Nombre de jours ouvrés d'absence :</t>
  </si>
  <si>
    <t>Nombre de jours réels d'absence (si vous avez été absents du lundi au vendredi, noter "5").</t>
  </si>
  <si>
    <t>Nombre total de jours ouvrés dans le mois :</t>
  </si>
  <si>
    <t>Noter le nombre réel de jours ouvrés du mois concerné (par défaut, nous avons noté le nombre moyen).</t>
  </si>
  <si>
    <r>
      <t xml:space="preserve">Nombre moyen de jours ouvrés dans le mois </t>
    </r>
    <r>
      <rPr>
        <i/>
        <sz val="8"/>
        <rFont val="Calibri"/>
        <family val="2"/>
        <scheme val="minor"/>
      </rPr>
      <t>(ne pas modifier : 5 jours ouvrables par semaines x 52 semaines / 12 mois)</t>
    </r>
  </si>
  <si>
    <r>
      <t xml:space="preserve">Indemnité de congés payés         </t>
    </r>
    <r>
      <rPr>
        <b/>
        <sz val="9"/>
        <color theme="1"/>
        <rFont val="Calibri"/>
        <family val="2"/>
        <scheme val="minor"/>
      </rPr>
      <t xml:space="preserve">(maintien de salaire) </t>
    </r>
    <r>
      <rPr>
        <b/>
        <sz val="11"/>
        <color theme="1"/>
        <rFont val="Calibri"/>
        <family val="2"/>
        <scheme val="minor"/>
      </rPr>
      <t>…………………………………………………………………….…………………………………………………..</t>
    </r>
  </si>
  <si>
    <r>
      <t xml:space="preserve">Complément d'indemnité de congés payés        </t>
    </r>
    <r>
      <rPr>
        <b/>
        <sz val="10"/>
        <color theme="1"/>
        <rFont val="Calibri"/>
        <family val="2"/>
        <scheme val="minor"/>
      </rPr>
      <t xml:space="preserve"> (règle 1/10ème)</t>
    </r>
    <r>
      <rPr>
        <b/>
        <sz val="11"/>
        <color theme="1"/>
        <rFont val="Calibri"/>
        <family val="2"/>
        <scheme val="minor"/>
      </rPr>
      <t>…………………………………………….…………………………………………………..</t>
    </r>
  </si>
  <si>
    <t>Majoration Heures supplémentaires mensuelles (heures annuelles /12)</t>
  </si>
  <si>
    <t xml:space="preserve">Total </t>
  </si>
  <si>
    <t>Vous trouverez ci-joint le tableau de calcul sur 3 onglet (le nombre de jours acquis est à noter dans la 1ère cellule) :</t>
  </si>
  <si>
    <t>- onglet "régularisation mensuelle" vous permet de faire une simulation sur 1 mois,</t>
  </si>
  <si>
    <t>- onglet "régularisation annuelle" vous permet de faire la simulation par année sur 3 années,</t>
  </si>
  <si>
    <t>- onglet "rappel rémunération à inclure" mentionne les salaires, indemnités et primes à prendre en compte dans le tableau de calcul.</t>
  </si>
  <si>
    <t>Les cellules à remplir sont en "bleu" (attention : nous n'avons pas protégé la feuille de calcul donc toutes les formules sont accessibles).</t>
  </si>
  <si>
    <t>Pour votre information, vous trouverez ci-dessous un extrait de la documentation juridique "revue fiduciaire" concernant le cas des congés supérieurs au congé légal :</t>
  </si>
  <si>
    <t>"dans le cas du maintien de salaire, le montant journalier de l'indemnité doit simplement être multiplié par le nombre de jours de congés acquis.</t>
  </si>
  <si>
    <t>Pour le calcul du 1/10 sachant qu'il correspond à 30 jours ouvrables de congés, il doit être multiplié par le nombre de jours de congés acquis et divisé par 10.</t>
  </si>
  <si>
    <t>Exemple : le 1/10 de rémunération est de 2744 €. Le salarié ayant droit à 32 jours, l'indemnité pour 32 jours est de 2744 x 32/30 = 2926.93 €".</t>
  </si>
  <si>
    <t>Année N-2</t>
  </si>
  <si>
    <t>Année N-1</t>
  </si>
  <si>
    <t>Année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</si>
</sst>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427BB4"/>
      <name val="Arial"/>
      <family val="2"/>
    </font>
    <font>
      <sz val="14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4"/>
      <name val="Calibri"/>
      <family val="2"/>
    </font>
    <font>
      <b/>
      <sz val="14"/>
      <color indexed="62"/>
      <name val="Calibri"/>
      <family val="2"/>
    </font>
    <font>
      <sz val="7"/>
      <color indexed="8"/>
      <name val="Times New Roman"/>
      <family val="1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3" tint="0.39997558519241921"/>
      <name val="Calibri"/>
      <family val="2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rgb="FF0033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1" xfId="0" applyFont="1" applyFill="1" applyBorder="1" applyProtection="1">
      <protection locked="0"/>
    </xf>
    <xf numFmtId="0" fontId="0" fillId="0" borderId="2" xfId="0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3" borderId="7" xfId="0" applyFont="1" applyFill="1" applyBorder="1" applyAlignment="1" applyProtection="1">
      <alignment vertical="center"/>
    </xf>
    <xf numFmtId="0" fontId="2" fillId="3" borderId="8" xfId="0" applyFont="1" applyFill="1" applyBorder="1" applyProtection="1"/>
    <xf numFmtId="0" fontId="2" fillId="3" borderId="9" xfId="0" applyFont="1" applyFill="1" applyBorder="1" applyProtection="1"/>
    <xf numFmtId="0" fontId="2" fillId="3" borderId="10" xfId="0" applyFont="1" applyFill="1" applyBorder="1" applyAlignment="1" applyProtection="1">
      <alignment vertical="center"/>
    </xf>
    <xf numFmtId="0" fontId="2" fillId="3" borderId="0" xfId="0" applyFont="1" applyFill="1" applyBorder="1" applyProtection="1"/>
    <xf numFmtId="0" fontId="2" fillId="3" borderId="3" xfId="0" applyFont="1" applyFill="1" applyBorder="1" applyProtection="1"/>
    <xf numFmtId="2" fontId="2" fillId="3" borderId="0" xfId="0" applyNumberFormat="1" applyFont="1" applyFill="1" applyBorder="1" applyProtection="1"/>
    <xf numFmtId="0" fontId="2" fillId="3" borderId="10" xfId="0" applyFont="1" applyFill="1" applyBorder="1" applyProtection="1"/>
    <xf numFmtId="0" fontId="0" fillId="3" borderId="2" xfId="0" applyFill="1" applyBorder="1" applyProtection="1"/>
    <xf numFmtId="0" fontId="0" fillId="3" borderId="12" xfId="0" applyFill="1" applyBorder="1" applyProtection="1"/>
    <xf numFmtId="0" fontId="1" fillId="0" borderId="10" xfId="0" applyFont="1" applyBorder="1" applyAlignment="1" applyProtection="1">
      <alignment vertical="center"/>
    </xf>
    <xf numFmtId="0" fontId="2" fillId="0" borderId="3" xfId="0" applyFont="1" applyFill="1" applyBorder="1" applyProtection="1">
      <protection locked="0"/>
    </xf>
    <xf numFmtId="0" fontId="1" fillId="0" borderId="11" xfId="0" applyFont="1" applyBorder="1" applyAlignment="1" applyProtection="1">
      <alignment vertical="center"/>
    </xf>
    <xf numFmtId="0" fontId="0" fillId="0" borderId="12" xfId="0" applyBorder="1" applyProtection="1"/>
    <xf numFmtId="0" fontId="2" fillId="0" borderId="1" xfId="0" applyFont="1" applyBorder="1" applyProtection="1"/>
    <xf numFmtId="0" fontId="2" fillId="3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Protection="1"/>
    <xf numFmtId="0" fontId="2" fillId="0" borderId="9" xfId="0" applyFont="1" applyFill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2" fillId="0" borderId="6" xfId="0" applyFont="1" applyBorder="1" applyProtection="1"/>
    <xf numFmtId="0" fontId="0" fillId="0" borderId="0" xfId="0" applyAlignment="1">
      <alignment horizontal="left" vertical="center" indent="5"/>
    </xf>
    <xf numFmtId="0" fontId="0" fillId="0" borderId="5" xfId="0" applyBorder="1"/>
    <xf numFmtId="0" fontId="2" fillId="3" borderId="1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horizontal="left" vertical="center" wrapText="1" indent="5"/>
    </xf>
    <xf numFmtId="0" fontId="0" fillId="3" borderId="15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10" xfId="0" applyFill="1" applyBorder="1" applyAlignment="1">
      <alignment horizontal="left" vertical="center" wrapText="1" indent="5"/>
    </xf>
    <xf numFmtId="0" fontId="0" fillId="3" borderId="11" xfId="0" applyFill="1" applyBorder="1" applyAlignment="1">
      <alignment horizontal="left" vertical="center" wrapText="1" indent="5"/>
    </xf>
    <xf numFmtId="0" fontId="0" fillId="3" borderId="13" xfId="0" applyFill="1" applyBorder="1" applyAlignment="1">
      <alignment vertical="top" wrapText="1"/>
    </xf>
    <xf numFmtId="0" fontId="0" fillId="3" borderId="13" xfId="0" applyFill="1" applyBorder="1" applyAlignment="1">
      <alignment vertical="center" wrapText="1"/>
    </xf>
    <xf numFmtId="0" fontId="0" fillId="0" borderId="0" xfId="0" applyFill="1" applyBorder="1" applyProtection="1"/>
    <xf numFmtId="0" fontId="15" fillId="0" borderId="0" xfId="0" applyFont="1" applyProtection="1"/>
    <xf numFmtId="0" fontId="16" fillId="0" borderId="0" xfId="0" applyFont="1" applyAlignment="1">
      <alignment vertical="center"/>
    </xf>
    <xf numFmtId="0" fontId="2" fillId="0" borderId="1" xfId="0" applyFont="1" applyFill="1" applyBorder="1" applyProtection="1">
      <protection locked="0"/>
    </xf>
    <xf numFmtId="0" fontId="17" fillId="0" borderId="10" xfId="0" applyFont="1" applyBorder="1" applyAlignment="1" applyProtection="1">
      <alignment vertical="center"/>
    </xf>
    <xf numFmtId="2" fontId="2" fillId="0" borderId="1" xfId="0" applyNumberFormat="1" applyFont="1" applyBorder="1" applyProtection="1"/>
    <xf numFmtId="2" fontId="2" fillId="0" borderId="1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2" fontId="2" fillId="3" borderId="3" xfId="0" applyNumberFormat="1" applyFont="1" applyFill="1" applyBorder="1" applyProtection="1"/>
    <xf numFmtId="0" fontId="2" fillId="3" borderId="14" xfId="0" applyFont="1" applyFill="1" applyBorder="1" applyProtection="1"/>
    <xf numFmtId="2" fontId="2" fillId="3" borderId="15" xfId="0" applyNumberFormat="1" applyFont="1" applyFill="1" applyBorder="1" applyProtection="1"/>
    <xf numFmtId="0" fontId="0" fillId="3" borderId="13" xfId="0" applyFill="1" applyBorder="1" applyProtection="1"/>
    <xf numFmtId="0" fontId="14" fillId="3" borderId="11" xfId="0" applyFont="1" applyFill="1" applyBorder="1" applyAlignment="1" applyProtection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Protection="1">
      <protection locked="0"/>
    </xf>
    <xf numFmtId="0" fontId="0" fillId="0" borderId="13" xfId="0" applyBorder="1" applyProtection="1"/>
    <xf numFmtId="0" fontId="2" fillId="3" borderId="4" xfId="0" applyNumberFormat="1" applyFont="1" applyFill="1" applyBorder="1" applyAlignment="1">
      <alignment vertical="center"/>
    </xf>
    <xf numFmtId="2" fontId="0" fillId="0" borderId="0" xfId="0" applyNumberFormat="1" applyProtection="1"/>
    <xf numFmtId="2" fontId="2" fillId="0" borderId="0" xfId="0" applyNumberFormat="1" applyFont="1" applyFill="1" applyBorder="1" applyProtection="1"/>
    <xf numFmtId="2" fontId="2" fillId="3" borderId="8" xfId="0" applyNumberFormat="1" applyFont="1" applyFill="1" applyBorder="1" applyProtection="1"/>
    <xf numFmtId="2" fontId="2" fillId="0" borderId="1" xfId="0" applyNumberFormat="1" applyFont="1" applyFill="1" applyBorder="1" applyProtection="1"/>
    <xf numFmtId="2" fontId="2" fillId="4" borderId="3" xfId="0" applyNumberFormat="1" applyFont="1" applyFill="1" applyBorder="1" applyProtection="1"/>
    <xf numFmtId="2" fontId="2" fillId="4" borderId="15" xfId="0" applyNumberFormat="1" applyFont="1" applyFill="1" applyBorder="1" applyProtection="1"/>
    <xf numFmtId="2" fontId="2" fillId="4" borderId="0" xfId="0" applyNumberFormat="1" applyFont="1" applyFill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5" borderId="1" xfId="0" applyFont="1" applyFill="1" applyBorder="1" applyProtection="1">
      <protection locked="0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1" fillId="0" borderId="0" xfId="0" applyFont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/>
    </xf>
    <xf numFmtId="0" fontId="0" fillId="3" borderId="6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7:F17"/>
  <sheetViews>
    <sheetView tabSelected="1" workbookViewId="0">
      <selection activeCell="G23" sqref="G22:G23"/>
    </sheetView>
  </sheetViews>
  <sheetFormatPr baseColWidth="10" defaultRowHeight="15" x14ac:dyDescent="0.25"/>
  <sheetData>
    <row r="7" spans="6:6" x14ac:dyDescent="0.25">
      <c r="F7" s="93" t="s">
        <v>96</v>
      </c>
    </row>
    <row r="8" spans="6:6" x14ac:dyDescent="0.25">
      <c r="F8" s="93" t="s">
        <v>97</v>
      </c>
    </row>
    <row r="9" spans="6:6" x14ac:dyDescent="0.25">
      <c r="F9" s="93" t="s">
        <v>98</v>
      </c>
    </row>
    <row r="10" spans="6:6" x14ac:dyDescent="0.25">
      <c r="F10" s="93" t="s">
        <v>99</v>
      </c>
    </row>
    <row r="11" spans="6:6" x14ac:dyDescent="0.25">
      <c r="F11" s="93"/>
    </row>
    <row r="12" spans="6:6" x14ac:dyDescent="0.25">
      <c r="F12" s="93" t="s">
        <v>100</v>
      </c>
    </row>
    <row r="13" spans="6:6" x14ac:dyDescent="0.25">
      <c r="F13" s="93"/>
    </row>
    <row r="14" spans="6:6" x14ac:dyDescent="0.25">
      <c r="F14" s="93" t="s">
        <v>101</v>
      </c>
    </row>
    <row r="15" spans="6:6" x14ac:dyDescent="0.25">
      <c r="F15" s="94" t="s">
        <v>102</v>
      </c>
    </row>
    <row r="16" spans="6:6" x14ac:dyDescent="0.25">
      <c r="F16" s="94" t="s">
        <v>103</v>
      </c>
    </row>
    <row r="17" spans="6:6" x14ac:dyDescent="0.25">
      <c r="F17" s="94" t="s">
        <v>104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1"/>
  <sheetViews>
    <sheetView workbookViewId="0">
      <selection activeCell="C1" sqref="C1"/>
    </sheetView>
  </sheetViews>
  <sheetFormatPr baseColWidth="10" defaultRowHeight="15" x14ac:dyDescent="0.25"/>
  <cols>
    <col min="1" max="10" width="11.42578125" style="8"/>
    <col min="11" max="12" width="3.140625" style="8" customWidth="1"/>
    <col min="13" max="16384" width="11.42578125" style="8"/>
  </cols>
  <sheetData>
    <row r="1" spans="2:13" customFormat="1" ht="30" x14ac:dyDescent="0.25">
      <c r="C1" s="1"/>
    </row>
    <row r="2" spans="2:13" customFormat="1" ht="18" x14ac:dyDescent="0.25">
      <c r="B2" s="2"/>
    </row>
    <row r="3" spans="2:13" customFormat="1" x14ac:dyDescent="0.25"/>
    <row r="4" spans="2:13" customFormat="1" ht="26.25" x14ac:dyDescent="0.4">
      <c r="F4" s="3" t="s">
        <v>0</v>
      </c>
      <c r="G4" s="3"/>
      <c r="H4" s="3"/>
    </row>
    <row r="5" spans="2:13" customFormat="1" ht="18.75" x14ac:dyDescent="0.3">
      <c r="B5" s="4"/>
      <c r="F5" s="5" t="s">
        <v>1</v>
      </c>
      <c r="G5" s="5"/>
      <c r="H5" s="5"/>
    </row>
    <row r="6" spans="2:13" customFormat="1" x14ac:dyDescent="0.25"/>
    <row r="7" spans="2:13" customFormat="1" x14ac:dyDescent="0.25"/>
    <row r="8" spans="2:13" customFormat="1" x14ac:dyDescent="0.25"/>
    <row r="9" spans="2:13" customFormat="1" ht="18.75" x14ac:dyDescent="0.25">
      <c r="B9" s="52" t="s">
        <v>82</v>
      </c>
    </row>
    <row r="10" spans="2:13" customFormat="1" ht="18.75" x14ac:dyDescent="0.25">
      <c r="B10" s="6"/>
    </row>
    <row r="11" spans="2:13" customFormat="1" ht="19.5" thickBot="1" x14ac:dyDescent="0.3">
      <c r="B11" s="6"/>
    </row>
    <row r="12" spans="2:13" ht="15.75" thickBot="1" x14ac:dyDescent="0.3">
      <c r="B12" s="9" t="s">
        <v>86</v>
      </c>
      <c r="J12" s="10">
        <v>25</v>
      </c>
    </row>
    <row r="13" spans="2:13" ht="15.75" thickBot="1" x14ac:dyDescent="0.3">
      <c r="B13" s="7"/>
    </row>
    <row r="14" spans="2:13" ht="15.75" thickBot="1" x14ac:dyDescent="0.3">
      <c r="B14" s="9" t="s">
        <v>4</v>
      </c>
      <c r="J14" s="10"/>
      <c r="K14" s="8" t="s">
        <v>2</v>
      </c>
    </row>
    <row r="15" spans="2:13" ht="9" customHeight="1" thickBot="1" x14ac:dyDescent="0.3">
      <c r="B15" s="7"/>
    </row>
    <row r="16" spans="2:13" ht="15.75" thickBot="1" x14ac:dyDescent="0.3">
      <c r="B16" s="9" t="s">
        <v>83</v>
      </c>
      <c r="J16" s="10"/>
      <c r="K16" s="8" t="s">
        <v>2</v>
      </c>
      <c r="M16" s="51" t="s">
        <v>74</v>
      </c>
    </row>
    <row r="17" spans="2:13" ht="13.5" customHeight="1" thickBot="1" x14ac:dyDescent="0.3">
      <c r="B17" s="7"/>
      <c r="I17" s="12"/>
      <c r="J17" s="13"/>
      <c r="M17" s="51" t="s">
        <v>75</v>
      </c>
    </row>
    <row r="18" spans="2:13" ht="15.75" thickBot="1" x14ac:dyDescent="0.3">
      <c r="B18" s="9" t="s">
        <v>5</v>
      </c>
      <c r="J18" s="10"/>
      <c r="K18" s="8" t="s">
        <v>2</v>
      </c>
    </row>
    <row r="19" spans="2:13" ht="9.75" customHeight="1" thickBot="1" x14ac:dyDescent="0.3">
      <c r="B19" s="7"/>
      <c r="I19" s="12"/>
      <c r="J19" s="13"/>
    </row>
    <row r="20" spans="2:13" ht="15.75" thickBot="1" x14ac:dyDescent="0.3">
      <c r="B20" s="9" t="s">
        <v>6</v>
      </c>
      <c r="J20" s="10"/>
      <c r="K20" s="8" t="s">
        <v>2</v>
      </c>
    </row>
    <row r="21" spans="2:13" ht="9.75" customHeight="1" thickBot="1" x14ac:dyDescent="0.3">
      <c r="B21" s="7"/>
      <c r="I21" s="12"/>
      <c r="J21" s="13"/>
    </row>
    <row r="22" spans="2:13" ht="15.75" thickBot="1" x14ac:dyDescent="0.3">
      <c r="B22" s="9" t="s">
        <v>84</v>
      </c>
      <c r="J22" s="10"/>
      <c r="K22" s="8" t="s">
        <v>2</v>
      </c>
    </row>
    <row r="23" spans="2:13" ht="9.75" customHeight="1" thickBot="1" x14ac:dyDescent="0.3">
      <c r="B23" s="7"/>
      <c r="I23" s="12"/>
      <c r="J23" s="13"/>
    </row>
    <row r="24" spans="2:13" ht="15.75" thickBot="1" x14ac:dyDescent="0.3">
      <c r="B24" s="9" t="s">
        <v>85</v>
      </c>
      <c r="J24" s="10"/>
      <c r="K24" s="8" t="s">
        <v>2</v>
      </c>
    </row>
    <row r="25" spans="2:13" ht="9.75" customHeight="1" thickBot="1" x14ac:dyDescent="0.3">
      <c r="B25" s="7"/>
      <c r="I25" s="12"/>
      <c r="J25" s="13"/>
    </row>
    <row r="26" spans="2:13" ht="15.75" thickBot="1" x14ac:dyDescent="0.3">
      <c r="B26" s="9" t="s">
        <v>66</v>
      </c>
      <c r="J26" s="10"/>
      <c r="K26" s="8" t="s">
        <v>2</v>
      </c>
      <c r="M26" s="51" t="s">
        <v>67</v>
      </c>
    </row>
    <row r="27" spans="2:13" ht="15.75" thickBot="1" x14ac:dyDescent="0.3">
      <c r="B27" s="7"/>
      <c r="M27" s="51" t="s">
        <v>76</v>
      </c>
    </row>
    <row r="28" spans="2:13" ht="15.75" thickBot="1" x14ac:dyDescent="0.3">
      <c r="B28" s="57" t="s">
        <v>7</v>
      </c>
      <c r="C28" s="58"/>
      <c r="D28" s="58"/>
      <c r="E28" s="58"/>
      <c r="F28" s="58"/>
      <c r="G28" s="58"/>
      <c r="H28" s="58"/>
      <c r="I28" s="58"/>
      <c r="J28" s="29"/>
    </row>
    <row r="29" spans="2:13" s="32" customFormat="1" ht="8.25" customHeight="1" thickBot="1" x14ac:dyDescent="0.3">
      <c r="B29" s="30"/>
      <c r="C29" s="31"/>
      <c r="D29" s="31"/>
      <c r="E29" s="31"/>
      <c r="F29" s="31"/>
      <c r="G29" s="31"/>
      <c r="H29" s="31"/>
      <c r="I29" s="31"/>
      <c r="J29" s="33"/>
    </row>
    <row r="30" spans="2:13" ht="15.75" thickBot="1" x14ac:dyDescent="0.3">
      <c r="B30" s="24" t="s">
        <v>87</v>
      </c>
      <c r="C30" s="12"/>
      <c r="D30" s="12"/>
      <c r="E30" s="83" t="str">
        <f>IF(J30&gt;J12,"attention, le montant indiqué est supérieur au nombre de jours acquis","")</f>
        <v/>
      </c>
      <c r="F30" s="83"/>
      <c r="G30" s="83"/>
      <c r="H30" s="83"/>
      <c r="I30" s="84"/>
      <c r="J30" s="10">
        <v>0</v>
      </c>
      <c r="L30" s="51" t="s">
        <v>88</v>
      </c>
    </row>
    <row r="31" spans="2:13" ht="9.75" customHeight="1" thickBot="1" x14ac:dyDescent="0.3">
      <c r="B31" s="24"/>
      <c r="C31" s="12"/>
      <c r="D31" s="12"/>
      <c r="E31" s="12"/>
      <c r="F31" s="12"/>
      <c r="G31" s="12"/>
      <c r="H31" s="12"/>
      <c r="I31" s="12"/>
      <c r="J31" s="25"/>
    </row>
    <row r="32" spans="2:13" ht="15.75" thickBot="1" x14ac:dyDescent="0.3">
      <c r="B32" s="24" t="s">
        <v>89</v>
      </c>
      <c r="C32" s="12"/>
      <c r="D32" s="12"/>
      <c r="E32" s="12"/>
      <c r="F32" s="12"/>
      <c r="G32" s="12"/>
      <c r="H32" s="12"/>
      <c r="I32" s="12"/>
      <c r="J32" s="10">
        <v>21.67</v>
      </c>
      <c r="L32" s="51" t="s">
        <v>90</v>
      </c>
    </row>
    <row r="33" spans="2:13" ht="9" customHeight="1" thickBot="1" x14ac:dyDescent="0.3">
      <c r="B33" s="24"/>
      <c r="C33" s="12"/>
      <c r="D33" s="12"/>
      <c r="E33" s="12"/>
      <c r="F33" s="12"/>
      <c r="G33" s="12"/>
      <c r="H33" s="12"/>
      <c r="I33" s="12"/>
      <c r="J33" s="25"/>
    </row>
    <row r="34" spans="2:13" ht="15.75" thickBot="1" x14ac:dyDescent="0.3">
      <c r="B34" s="35" t="s">
        <v>8</v>
      </c>
      <c r="C34" s="12"/>
      <c r="D34" s="12"/>
      <c r="E34" s="12"/>
      <c r="F34" s="12"/>
      <c r="G34" s="12"/>
      <c r="H34" s="12"/>
      <c r="I34" s="12"/>
      <c r="J34" s="55">
        <f>-J14/J32*J30</f>
        <v>0</v>
      </c>
    </row>
    <row r="35" spans="2:13" ht="15.75" thickBot="1" x14ac:dyDescent="0.3">
      <c r="B35" s="26"/>
      <c r="C35" s="11"/>
      <c r="D35" s="11"/>
      <c r="E35" s="11"/>
      <c r="F35" s="11"/>
      <c r="G35" s="11"/>
      <c r="H35" s="11"/>
      <c r="I35" s="11"/>
      <c r="J35" s="27"/>
    </row>
    <row r="36" spans="2:13" ht="15.75" thickBot="1" x14ac:dyDescent="0.3">
      <c r="B36" s="9"/>
    </row>
    <row r="37" spans="2:13" ht="15.75" thickBot="1" x14ac:dyDescent="0.3">
      <c r="B37" s="57" t="s">
        <v>9</v>
      </c>
      <c r="C37" s="58"/>
      <c r="D37" s="58"/>
      <c r="E37" s="58"/>
      <c r="F37" s="58"/>
      <c r="G37" s="58"/>
      <c r="H37" s="58"/>
      <c r="I37" s="58"/>
      <c r="J37" s="29"/>
    </row>
    <row r="38" spans="2:13" s="32" customFormat="1" ht="8.25" customHeight="1" x14ac:dyDescent="0.25">
      <c r="B38" s="30"/>
      <c r="C38" s="31"/>
      <c r="D38" s="31"/>
      <c r="E38" s="31"/>
      <c r="F38" s="31"/>
      <c r="G38" s="31"/>
      <c r="H38" s="31"/>
      <c r="I38" s="31"/>
      <c r="J38" s="33"/>
    </row>
    <row r="39" spans="2:13" ht="9" customHeight="1" thickBot="1" x14ac:dyDescent="0.3">
      <c r="B39" s="24"/>
      <c r="C39" s="12"/>
      <c r="D39" s="12"/>
      <c r="E39" s="12"/>
      <c r="F39" s="12"/>
      <c r="G39" s="12"/>
      <c r="H39" s="12"/>
      <c r="I39" s="12"/>
      <c r="J39" s="25"/>
    </row>
    <row r="40" spans="2:13" ht="15.75" thickBot="1" x14ac:dyDescent="0.3">
      <c r="B40" s="35" t="s">
        <v>10</v>
      </c>
      <c r="C40" s="12"/>
      <c r="D40" s="12"/>
      <c r="E40" s="12"/>
      <c r="F40" s="12"/>
      <c r="G40" s="12"/>
      <c r="H40" s="12"/>
      <c r="I40" s="12"/>
      <c r="J40" s="55">
        <f>((J14+J16+(J18+J20)/12+J22+J24/12+J26/12)/J32*J30)</f>
        <v>0</v>
      </c>
    </row>
    <row r="41" spans="2:13" ht="15.75" thickBot="1" x14ac:dyDescent="0.3">
      <c r="B41" s="26"/>
      <c r="C41" s="11"/>
      <c r="D41" s="11"/>
      <c r="E41" s="11"/>
      <c r="F41" s="11"/>
      <c r="G41" s="11"/>
      <c r="H41" s="11"/>
      <c r="I41" s="11"/>
      <c r="J41" s="27"/>
    </row>
    <row r="42" spans="2:13" ht="15.75" thickBot="1" x14ac:dyDescent="0.3">
      <c r="B42" s="34"/>
      <c r="C42" s="12"/>
      <c r="D42" s="12"/>
      <c r="E42" s="12"/>
      <c r="F42" s="12"/>
      <c r="G42" s="12"/>
      <c r="H42" s="12"/>
      <c r="I42" s="12"/>
      <c r="J42" s="12"/>
    </row>
    <row r="43" spans="2:13" ht="15.75" thickBot="1" x14ac:dyDescent="0.3">
      <c r="B43" s="57" t="s">
        <v>11</v>
      </c>
      <c r="C43" s="58"/>
      <c r="D43" s="58"/>
      <c r="E43" s="58"/>
      <c r="F43" s="58"/>
      <c r="G43" s="58"/>
      <c r="H43" s="58"/>
      <c r="I43" s="58"/>
      <c r="J43" s="29"/>
    </row>
    <row r="44" spans="2:13" s="32" customFormat="1" ht="8.25" customHeight="1" x14ac:dyDescent="0.25">
      <c r="B44" s="30"/>
      <c r="C44" s="31"/>
      <c r="D44" s="31"/>
      <c r="E44" s="31"/>
      <c r="F44" s="31"/>
      <c r="G44" s="31"/>
      <c r="H44" s="31"/>
      <c r="I44" s="31"/>
      <c r="J44" s="33"/>
    </row>
    <row r="45" spans="2:13" ht="9" customHeight="1" thickBot="1" x14ac:dyDescent="0.3">
      <c r="B45" s="24"/>
      <c r="C45" s="12"/>
      <c r="D45" s="12"/>
      <c r="E45" s="12"/>
      <c r="F45" s="12"/>
      <c r="G45" s="12"/>
      <c r="H45" s="12"/>
      <c r="I45" s="12"/>
      <c r="J45" s="25"/>
    </row>
    <row r="46" spans="2:13" ht="15.75" thickBot="1" x14ac:dyDescent="0.3">
      <c r="B46" s="35" t="s">
        <v>77</v>
      </c>
      <c r="C46" s="12"/>
      <c r="D46" s="12"/>
      <c r="E46" s="12"/>
      <c r="F46" s="12"/>
      <c r="G46" s="12"/>
      <c r="H46" s="12"/>
      <c r="I46" s="12"/>
      <c r="J46" s="55">
        <f>(J14*12+J16*12+J18+J20+J22*12+J24+J26)*0.1*J12/25</f>
        <v>0</v>
      </c>
      <c r="M46" s="51"/>
    </row>
    <row r="47" spans="2:13" ht="15.75" thickBot="1" x14ac:dyDescent="0.3">
      <c r="B47" s="35"/>
      <c r="C47" s="12"/>
      <c r="D47" s="12"/>
      <c r="E47" s="12"/>
      <c r="F47" s="12"/>
      <c r="G47" s="12"/>
      <c r="H47" s="12"/>
      <c r="I47" s="12"/>
      <c r="J47" s="36"/>
    </row>
    <row r="48" spans="2:13" ht="15.75" thickBot="1" x14ac:dyDescent="0.3">
      <c r="B48" s="35" t="s">
        <v>10</v>
      </c>
      <c r="C48" s="12"/>
      <c r="D48" s="12"/>
      <c r="E48" s="12"/>
      <c r="F48" s="12"/>
      <c r="G48" s="12"/>
      <c r="H48" s="12"/>
      <c r="I48" s="12"/>
      <c r="J48" s="55">
        <f>J46/J12*J30</f>
        <v>0</v>
      </c>
    </row>
    <row r="49" spans="2:14" ht="15.75" thickBot="1" x14ac:dyDescent="0.3">
      <c r="B49" s="26"/>
      <c r="C49" s="11"/>
      <c r="D49" s="11"/>
      <c r="E49" s="11"/>
      <c r="F49" s="11"/>
      <c r="G49" s="11"/>
      <c r="H49" s="11"/>
      <c r="I49" s="11"/>
      <c r="J49" s="27"/>
    </row>
    <row r="50" spans="2:14" s="12" customFormat="1" x14ac:dyDescent="0.25">
      <c r="B50" s="34"/>
    </row>
    <row r="51" spans="2:14" s="12" customFormat="1" x14ac:dyDescent="0.25">
      <c r="B51" s="34"/>
    </row>
    <row r="52" spans="2:14" s="12" customFormat="1" ht="15.75" thickBot="1" x14ac:dyDescent="0.3">
      <c r="B52" s="34"/>
    </row>
    <row r="53" spans="2:14" ht="15.75" thickBot="1" x14ac:dyDescent="0.3">
      <c r="B53" s="80" t="s">
        <v>79</v>
      </c>
      <c r="C53" s="81"/>
      <c r="D53" s="81"/>
      <c r="E53" s="81"/>
      <c r="F53" s="81"/>
      <c r="G53" s="81"/>
      <c r="H53" s="81"/>
      <c r="I53" s="81"/>
      <c r="J53" s="82"/>
    </row>
    <row r="54" spans="2:14" x14ac:dyDescent="0.25">
      <c r="B54" s="14"/>
      <c r="C54" s="15"/>
      <c r="D54" s="15"/>
      <c r="E54" s="15"/>
      <c r="F54" s="15"/>
      <c r="G54" s="15"/>
      <c r="H54" s="15"/>
      <c r="I54" s="72"/>
      <c r="J54" s="16"/>
    </row>
    <row r="55" spans="2:14" x14ac:dyDescent="0.25">
      <c r="B55" s="17" t="s">
        <v>3</v>
      </c>
      <c r="C55" s="18"/>
      <c r="D55" s="18"/>
      <c r="E55" s="18"/>
      <c r="F55" s="18"/>
      <c r="G55" s="18"/>
      <c r="H55" s="18"/>
      <c r="I55" s="20">
        <f>J34</f>
        <v>0</v>
      </c>
      <c r="J55" s="19" t="s">
        <v>2</v>
      </c>
    </row>
    <row r="56" spans="2:14" x14ac:dyDescent="0.25">
      <c r="B56" s="17" t="s">
        <v>92</v>
      </c>
      <c r="C56" s="18"/>
      <c r="D56" s="18"/>
      <c r="E56" s="18"/>
      <c r="F56" s="18"/>
      <c r="G56" s="18"/>
      <c r="H56" s="18"/>
      <c r="I56" s="20">
        <f>J40</f>
        <v>0</v>
      </c>
      <c r="J56" s="19" t="s">
        <v>2</v>
      </c>
    </row>
    <row r="57" spans="2:14" x14ac:dyDescent="0.25">
      <c r="B57" s="21" t="s">
        <v>93</v>
      </c>
      <c r="C57" s="18"/>
      <c r="D57" s="18"/>
      <c r="E57" s="18"/>
      <c r="F57" s="18"/>
      <c r="G57" s="18"/>
      <c r="H57" s="18"/>
      <c r="I57" s="20">
        <f>IF(J48&gt;J40,J48-J40,0)</f>
        <v>0</v>
      </c>
      <c r="J57" s="19" t="s">
        <v>2</v>
      </c>
    </row>
    <row r="58" spans="2:14" x14ac:dyDescent="0.25">
      <c r="B58" s="21"/>
      <c r="C58" s="18"/>
      <c r="D58" s="18"/>
      <c r="E58" s="18"/>
      <c r="F58" s="18"/>
      <c r="G58" s="18"/>
      <c r="H58" s="18"/>
      <c r="I58" s="20"/>
      <c r="J58" s="19"/>
    </row>
    <row r="59" spans="2:14" x14ac:dyDescent="0.25">
      <c r="B59" s="21" t="s">
        <v>80</v>
      </c>
      <c r="C59" s="18"/>
      <c r="D59" s="18"/>
      <c r="E59" s="18"/>
      <c r="F59" s="18"/>
      <c r="G59" s="18"/>
      <c r="H59" s="18"/>
      <c r="I59" s="20">
        <f>I55+I56+I57</f>
        <v>0</v>
      </c>
      <c r="J59" s="60" t="s">
        <v>81</v>
      </c>
      <c r="K59" s="50"/>
      <c r="L59" s="71"/>
      <c r="M59" s="50"/>
      <c r="N59" s="71"/>
    </row>
    <row r="60" spans="2:14" ht="15.75" thickBot="1" x14ac:dyDescent="0.3">
      <c r="B60" s="64"/>
      <c r="C60" s="22"/>
      <c r="D60" s="22"/>
      <c r="E60" s="22"/>
      <c r="F60" s="22"/>
      <c r="G60" s="22"/>
      <c r="H60" s="22"/>
      <c r="I60" s="22"/>
      <c r="J60" s="23"/>
    </row>
    <row r="61" spans="2:14" x14ac:dyDescent="0.25">
      <c r="B61" s="7"/>
    </row>
  </sheetData>
  <mergeCells count="2">
    <mergeCell ref="B53:J53"/>
    <mergeCell ref="E30:I3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workbookViewId="0">
      <selection activeCell="C1" sqref="C1"/>
    </sheetView>
  </sheetViews>
  <sheetFormatPr baseColWidth="10" defaultRowHeight="15" x14ac:dyDescent="0.25"/>
  <cols>
    <col min="1" max="10" width="11.42578125" style="8"/>
    <col min="11" max="11" width="4" style="8" customWidth="1"/>
    <col min="12" max="12" width="11.42578125" style="8" customWidth="1"/>
    <col min="13" max="13" width="4" style="8" customWidth="1"/>
    <col min="14" max="14" width="11.42578125" style="8" customWidth="1"/>
    <col min="15" max="18" width="4" style="8" customWidth="1"/>
    <col min="19" max="16384" width="11.42578125" style="8"/>
  </cols>
  <sheetData>
    <row r="1" spans="2:15" customFormat="1" ht="30" x14ac:dyDescent="0.25">
      <c r="C1" s="1"/>
    </row>
    <row r="2" spans="2:15" customFormat="1" ht="18" x14ac:dyDescent="0.25">
      <c r="B2" s="2"/>
    </row>
    <row r="3" spans="2:15" customFormat="1" x14ac:dyDescent="0.25"/>
    <row r="4" spans="2:15" customFormat="1" ht="26.25" x14ac:dyDescent="0.4">
      <c r="F4" s="3" t="s">
        <v>0</v>
      </c>
    </row>
    <row r="5" spans="2:15" customFormat="1" ht="18.75" x14ac:dyDescent="0.3">
      <c r="B5" s="4"/>
      <c r="F5" s="5" t="s">
        <v>1</v>
      </c>
    </row>
    <row r="6" spans="2:15" customFormat="1" x14ac:dyDescent="0.25"/>
    <row r="7" spans="2:15" customFormat="1" x14ac:dyDescent="0.25"/>
    <row r="8" spans="2:15" customFormat="1" x14ac:dyDescent="0.25"/>
    <row r="9" spans="2:15" customFormat="1" ht="18.75" x14ac:dyDescent="0.25">
      <c r="B9" s="52" t="s">
        <v>69</v>
      </c>
    </row>
    <row r="10" spans="2:15" customFormat="1" ht="18.75" x14ac:dyDescent="0.25">
      <c r="B10" s="52"/>
    </row>
    <row r="11" spans="2:15" customFormat="1" ht="18.75" x14ac:dyDescent="0.25">
      <c r="B11" s="52"/>
      <c r="J11" s="59" t="s">
        <v>105</v>
      </c>
      <c r="L11" s="59" t="s">
        <v>106</v>
      </c>
      <c r="N11" s="59" t="s">
        <v>107</v>
      </c>
    </row>
    <row r="12" spans="2:15" customFormat="1" ht="19.5" thickBot="1" x14ac:dyDescent="0.3">
      <c r="B12" s="6"/>
    </row>
    <row r="13" spans="2:15" ht="15.75" thickBot="1" x14ac:dyDescent="0.3">
      <c r="B13" s="9" t="s">
        <v>86</v>
      </c>
      <c r="J13" s="10">
        <v>30</v>
      </c>
      <c r="L13" s="79">
        <v>30</v>
      </c>
      <c r="N13" s="79">
        <v>30</v>
      </c>
    </row>
    <row r="14" spans="2:15" ht="15.75" thickBot="1" x14ac:dyDescent="0.3">
      <c r="B14" s="7"/>
    </row>
    <row r="15" spans="2:15" ht="15.75" thickBot="1" x14ac:dyDescent="0.3">
      <c r="B15" s="9" t="s">
        <v>4</v>
      </c>
      <c r="J15" s="10">
        <v>2000</v>
      </c>
      <c r="K15" s="8" t="s">
        <v>2</v>
      </c>
      <c r="L15" s="10">
        <v>2000</v>
      </c>
      <c r="M15" s="8" t="s">
        <v>2</v>
      </c>
      <c r="N15" s="10">
        <v>2000</v>
      </c>
      <c r="O15" s="78" t="s">
        <v>81</v>
      </c>
    </row>
    <row r="16" spans="2:15" ht="9" customHeight="1" thickBot="1" x14ac:dyDescent="0.3">
      <c r="B16" s="7"/>
      <c r="O16" s="78"/>
    </row>
    <row r="17" spans="2:16" ht="15.75" thickBot="1" x14ac:dyDescent="0.3">
      <c r="B17" s="9" t="s">
        <v>94</v>
      </c>
      <c r="J17" s="10"/>
      <c r="K17" s="8" t="s">
        <v>2</v>
      </c>
      <c r="L17" s="10"/>
      <c r="M17" s="8" t="s">
        <v>2</v>
      </c>
      <c r="N17" s="10"/>
      <c r="O17" s="78" t="s">
        <v>81</v>
      </c>
    </row>
    <row r="18" spans="2:16" ht="9.75" customHeight="1" thickBot="1" x14ac:dyDescent="0.3">
      <c r="B18" s="7"/>
      <c r="I18" s="12"/>
      <c r="J18" s="13"/>
      <c r="L18" s="13"/>
      <c r="N18" s="13"/>
      <c r="O18" s="78"/>
    </row>
    <row r="19" spans="2:16" ht="15.75" thickBot="1" x14ac:dyDescent="0.3">
      <c r="B19" s="9" t="s">
        <v>5</v>
      </c>
      <c r="J19" s="10"/>
      <c r="K19" s="8" t="s">
        <v>2</v>
      </c>
      <c r="L19" s="10"/>
      <c r="M19" s="8" t="s">
        <v>2</v>
      </c>
      <c r="N19" s="10"/>
      <c r="O19" s="78"/>
    </row>
    <row r="20" spans="2:16" ht="9.75" customHeight="1" thickBot="1" x14ac:dyDescent="0.3">
      <c r="B20" s="7"/>
      <c r="I20" s="12"/>
      <c r="J20" s="13"/>
      <c r="L20" s="13"/>
      <c r="N20" s="13"/>
      <c r="O20" s="78"/>
    </row>
    <row r="21" spans="2:16" ht="15.75" thickBot="1" x14ac:dyDescent="0.3">
      <c r="B21" s="9" t="s">
        <v>6</v>
      </c>
      <c r="J21" s="10"/>
      <c r="K21" s="8" t="s">
        <v>2</v>
      </c>
      <c r="L21" s="10"/>
      <c r="M21" s="8" t="s">
        <v>2</v>
      </c>
      <c r="N21" s="10"/>
      <c r="O21" s="78" t="s">
        <v>81</v>
      </c>
    </row>
    <row r="22" spans="2:16" ht="9.75" customHeight="1" thickBot="1" x14ac:dyDescent="0.3">
      <c r="B22" s="7"/>
      <c r="I22" s="12"/>
      <c r="J22" s="13"/>
      <c r="L22" s="13"/>
      <c r="N22" s="13"/>
      <c r="O22" s="78"/>
    </row>
    <row r="23" spans="2:16" ht="15.75" thickBot="1" x14ac:dyDescent="0.3">
      <c r="B23" s="9" t="s">
        <v>84</v>
      </c>
      <c r="J23" s="10"/>
      <c r="K23" s="8" t="s">
        <v>2</v>
      </c>
      <c r="L23" s="10"/>
      <c r="M23" s="8" t="s">
        <v>2</v>
      </c>
      <c r="N23" s="10"/>
      <c r="O23" s="78" t="s">
        <v>81</v>
      </c>
    </row>
    <row r="24" spans="2:16" ht="9.75" customHeight="1" thickBot="1" x14ac:dyDescent="0.3">
      <c r="B24" s="7"/>
      <c r="I24" s="12"/>
      <c r="J24" s="13"/>
      <c r="L24" s="13"/>
      <c r="N24" s="13"/>
      <c r="O24" s="78"/>
    </row>
    <row r="25" spans="2:16" ht="15.75" thickBot="1" x14ac:dyDescent="0.3">
      <c r="B25" s="9" t="s">
        <v>85</v>
      </c>
      <c r="J25" s="10"/>
      <c r="K25" s="8" t="s">
        <v>2</v>
      </c>
      <c r="L25" s="10"/>
      <c r="M25" s="8" t="s">
        <v>2</v>
      </c>
      <c r="N25" s="10"/>
      <c r="O25" s="78"/>
    </row>
    <row r="26" spans="2:16" ht="9.75" customHeight="1" thickBot="1" x14ac:dyDescent="0.3">
      <c r="B26" s="7"/>
      <c r="I26" s="12"/>
      <c r="J26" s="13"/>
      <c r="L26" s="13"/>
      <c r="N26" s="13"/>
      <c r="O26" s="78"/>
    </row>
    <row r="27" spans="2:16" ht="15.75" thickBot="1" x14ac:dyDescent="0.3">
      <c r="B27" s="9" t="s">
        <v>66</v>
      </c>
      <c r="J27" s="10"/>
      <c r="K27" s="8" t="s">
        <v>2</v>
      </c>
      <c r="L27" s="56">
        <f>+J60</f>
        <v>111.19520073834838</v>
      </c>
      <c r="M27" s="8" t="s">
        <v>2</v>
      </c>
      <c r="N27" s="56">
        <f>+L60</f>
        <v>124.53862482695013</v>
      </c>
      <c r="O27" s="78" t="s">
        <v>81</v>
      </c>
      <c r="P27" s="51" t="s">
        <v>67</v>
      </c>
    </row>
    <row r="28" spans="2:16" ht="15.75" thickBot="1" x14ac:dyDescent="0.3">
      <c r="B28" s="7"/>
      <c r="P28" s="51" t="s">
        <v>68</v>
      </c>
    </row>
    <row r="29" spans="2:16" ht="15.75" thickBot="1" x14ac:dyDescent="0.3">
      <c r="B29" s="57" t="s">
        <v>70</v>
      </c>
      <c r="C29" s="58"/>
      <c r="D29" s="58"/>
      <c r="E29" s="58"/>
      <c r="F29" s="58"/>
      <c r="G29" s="58"/>
      <c r="H29" s="58"/>
      <c r="I29" s="58"/>
      <c r="J29" s="29"/>
      <c r="L29" s="65"/>
      <c r="N29" s="65"/>
    </row>
    <row r="30" spans="2:16" s="32" customFormat="1" ht="8.25" customHeight="1" thickBot="1" x14ac:dyDescent="0.3">
      <c r="B30" s="30"/>
      <c r="C30" s="31"/>
      <c r="D30" s="31"/>
      <c r="E30" s="31"/>
      <c r="F30" s="31"/>
      <c r="G30" s="31"/>
      <c r="H30" s="31"/>
      <c r="I30" s="31"/>
      <c r="J30" s="33"/>
      <c r="L30" s="66"/>
      <c r="N30" s="66"/>
    </row>
    <row r="31" spans="2:16" ht="15.75" thickBot="1" x14ac:dyDescent="0.3">
      <c r="B31" s="24" t="s">
        <v>87</v>
      </c>
      <c r="C31" s="12"/>
      <c r="D31" s="12"/>
      <c r="E31" s="83" t="str">
        <f>IF(OR(J31&gt;J13,L31&gt;L13,N31&gt;N13),"attention, le montant indiqué est supérieur au nombre de jours acquis","")</f>
        <v/>
      </c>
      <c r="F31" s="83"/>
      <c r="G31" s="83"/>
      <c r="H31" s="83"/>
      <c r="I31" s="84"/>
      <c r="J31" s="10">
        <v>30</v>
      </c>
      <c r="L31" s="10">
        <v>30</v>
      </c>
      <c r="N31" s="10">
        <v>30</v>
      </c>
    </row>
    <row r="32" spans="2:16" ht="9.75" customHeight="1" thickBot="1" x14ac:dyDescent="0.3">
      <c r="B32" s="24"/>
      <c r="C32" s="12"/>
      <c r="D32" s="12"/>
      <c r="E32" s="12"/>
      <c r="F32" s="12"/>
      <c r="G32" s="12"/>
      <c r="H32" s="12"/>
      <c r="I32" s="12"/>
      <c r="J32" s="25"/>
      <c r="L32" s="67"/>
      <c r="N32" s="67"/>
    </row>
    <row r="33" spans="2:18" ht="15.75" thickBot="1" x14ac:dyDescent="0.3">
      <c r="B33" s="54" t="s">
        <v>91</v>
      </c>
      <c r="C33" s="12"/>
      <c r="D33" s="12"/>
      <c r="E33" s="12"/>
      <c r="F33" s="12"/>
      <c r="G33" s="12"/>
      <c r="H33" s="12"/>
      <c r="I33" s="12"/>
      <c r="J33" s="53">
        <v>21.67</v>
      </c>
      <c r="K33" s="51"/>
      <c r="L33" s="53">
        <v>21.67</v>
      </c>
      <c r="M33" s="51"/>
      <c r="N33" s="53">
        <v>21.67</v>
      </c>
      <c r="O33" s="51"/>
      <c r="P33" s="51"/>
      <c r="Q33" s="51"/>
      <c r="R33" s="51"/>
    </row>
    <row r="34" spans="2:18" ht="9" customHeight="1" thickBot="1" x14ac:dyDescent="0.3">
      <c r="B34" s="24"/>
      <c r="C34" s="12"/>
      <c r="D34" s="12"/>
      <c r="E34" s="12"/>
      <c r="F34" s="12"/>
      <c r="G34" s="12"/>
      <c r="H34" s="12"/>
      <c r="I34" s="12"/>
      <c r="J34" s="25"/>
      <c r="L34" s="67"/>
      <c r="N34" s="67"/>
    </row>
    <row r="35" spans="2:18" ht="15.75" thickBot="1" x14ac:dyDescent="0.3">
      <c r="B35" s="35" t="s">
        <v>71</v>
      </c>
      <c r="C35" s="12"/>
      <c r="D35" s="12"/>
      <c r="E35" s="12"/>
      <c r="F35" s="12"/>
      <c r="G35" s="12"/>
      <c r="H35" s="12"/>
      <c r="I35" s="12"/>
      <c r="J35" s="55">
        <f>-J15/J33*J31</f>
        <v>-2768.8047992616516</v>
      </c>
      <c r="L35" s="55">
        <f>-L15/L33*L31</f>
        <v>-2768.8047992616516</v>
      </c>
      <c r="N35" s="55">
        <f>-N15/N33*N31</f>
        <v>-2768.8047992616516</v>
      </c>
    </row>
    <row r="36" spans="2:18" ht="15.75" thickBot="1" x14ac:dyDescent="0.3">
      <c r="B36" s="26"/>
      <c r="C36" s="11"/>
      <c r="D36" s="11"/>
      <c r="E36" s="11"/>
      <c r="F36" s="11"/>
      <c r="G36" s="11"/>
      <c r="H36" s="11"/>
      <c r="I36" s="11"/>
      <c r="J36" s="27"/>
      <c r="L36" s="68"/>
      <c r="N36" s="68"/>
    </row>
    <row r="37" spans="2:18" ht="15.75" thickBot="1" x14ac:dyDescent="0.3">
      <c r="B37" s="9"/>
    </row>
    <row r="38" spans="2:18" ht="15.75" thickBot="1" x14ac:dyDescent="0.3">
      <c r="B38" s="57" t="s">
        <v>72</v>
      </c>
      <c r="C38" s="58"/>
      <c r="D38" s="58"/>
      <c r="E38" s="58"/>
      <c r="F38" s="58"/>
      <c r="G38" s="58"/>
      <c r="H38" s="58"/>
      <c r="I38" s="58"/>
      <c r="J38" s="29"/>
      <c r="L38" s="65"/>
      <c r="N38" s="65"/>
    </row>
    <row r="39" spans="2:18" s="32" customFormat="1" ht="8.25" customHeight="1" x14ac:dyDescent="0.25">
      <c r="B39" s="30"/>
      <c r="C39" s="31"/>
      <c r="D39" s="31"/>
      <c r="E39" s="31"/>
      <c r="F39" s="31"/>
      <c r="G39" s="31"/>
      <c r="H39" s="31"/>
      <c r="I39" s="31"/>
      <c r="J39" s="33"/>
      <c r="L39" s="66"/>
      <c r="N39" s="66"/>
    </row>
    <row r="40" spans="2:18" ht="9" customHeight="1" thickBot="1" x14ac:dyDescent="0.3">
      <c r="B40" s="24"/>
      <c r="C40" s="12"/>
      <c r="D40" s="12"/>
      <c r="E40" s="12"/>
      <c r="F40" s="12"/>
      <c r="G40" s="12"/>
      <c r="H40" s="12"/>
      <c r="I40" s="12"/>
      <c r="J40" s="25"/>
      <c r="L40" s="67"/>
      <c r="N40" s="67"/>
    </row>
    <row r="41" spans="2:18" ht="15.75" thickBot="1" x14ac:dyDescent="0.3">
      <c r="B41" s="35" t="s">
        <v>10</v>
      </c>
      <c r="C41" s="12"/>
      <c r="D41" s="12"/>
      <c r="E41" s="12"/>
      <c r="F41" s="12"/>
      <c r="G41" s="12"/>
      <c r="H41" s="12"/>
      <c r="I41" s="12"/>
      <c r="J41" s="55">
        <f>((J15+J17+(J19+J21)/12+J23+J25/12+J27/12)/J33*J31)</f>
        <v>2768.8047992616516</v>
      </c>
      <c r="K41" s="70"/>
      <c r="L41" s="55">
        <f>((L15+L17+(L19+L21)/12+L23+L25/12+L27/12)/L33*L31)</f>
        <v>2781.6330411557851</v>
      </c>
      <c r="M41" s="70"/>
      <c r="N41" s="55">
        <f>((N15+N17+(N19+N21)/12+N23+N25/12+N27/12)/N33*N31)</f>
        <v>2783.1724301830814</v>
      </c>
    </row>
    <row r="42" spans="2:18" ht="15.75" thickBot="1" x14ac:dyDescent="0.3">
      <c r="B42" s="26"/>
      <c r="C42" s="11"/>
      <c r="D42" s="11"/>
      <c r="E42" s="11"/>
      <c r="F42" s="11"/>
      <c r="G42" s="11"/>
      <c r="H42" s="11"/>
      <c r="I42" s="11"/>
      <c r="J42" s="27"/>
      <c r="L42" s="68"/>
      <c r="N42" s="68"/>
    </row>
    <row r="43" spans="2:18" ht="15.75" thickBot="1" x14ac:dyDescent="0.3">
      <c r="B43" s="34"/>
      <c r="C43" s="12"/>
      <c r="D43" s="12"/>
      <c r="E43" s="12"/>
      <c r="F43" s="12"/>
      <c r="G43" s="12"/>
      <c r="H43" s="12"/>
      <c r="I43" s="12"/>
      <c r="J43" s="12"/>
    </row>
    <row r="44" spans="2:18" ht="15.75" thickBot="1" x14ac:dyDescent="0.3">
      <c r="B44" s="57" t="s">
        <v>73</v>
      </c>
      <c r="C44" s="58"/>
      <c r="D44" s="58"/>
      <c r="E44" s="58"/>
      <c r="F44" s="58"/>
      <c r="G44" s="58"/>
      <c r="H44" s="58"/>
      <c r="I44" s="58"/>
      <c r="J44" s="29"/>
      <c r="L44" s="65"/>
      <c r="N44" s="65"/>
    </row>
    <row r="45" spans="2:18" s="32" customFormat="1" ht="8.25" customHeight="1" x14ac:dyDescent="0.25">
      <c r="B45" s="30"/>
      <c r="C45" s="31"/>
      <c r="D45" s="31"/>
      <c r="E45" s="31"/>
      <c r="F45" s="31"/>
      <c r="G45" s="31"/>
      <c r="H45" s="31"/>
      <c r="I45" s="31"/>
      <c r="J45" s="33"/>
      <c r="L45" s="66"/>
      <c r="N45" s="66"/>
    </row>
    <row r="46" spans="2:18" ht="9" customHeight="1" thickBot="1" x14ac:dyDescent="0.3">
      <c r="B46" s="24"/>
      <c r="C46" s="12"/>
      <c r="D46" s="12"/>
      <c r="E46" s="12"/>
      <c r="F46" s="12"/>
      <c r="G46" s="12"/>
      <c r="H46" s="12"/>
      <c r="I46" s="12"/>
      <c r="J46" s="25"/>
      <c r="L46" s="67"/>
      <c r="N46" s="67"/>
    </row>
    <row r="47" spans="2:18" ht="15.75" thickBot="1" x14ac:dyDescent="0.3">
      <c r="B47" s="35" t="s">
        <v>77</v>
      </c>
      <c r="C47" s="12"/>
      <c r="D47" s="12"/>
      <c r="E47" s="12"/>
      <c r="F47" s="12"/>
      <c r="G47" s="12"/>
      <c r="H47" s="12"/>
      <c r="I47" s="12"/>
      <c r="J47" s="55">
        <f>(J15*12+J17*12+J19+J21+J23*12+J25+J27)*0.1*J13/25</f>
        <v>2880</v>
      </c>
      <c r="K47" s="51"/>
      <c r="L47" s="55">
        <f>(L15*12+L17*12+L19+L21+L23*12+L25+L27)*0.1*L13/25</f>
        <v>2893.3434240886018</v>
      </c>
      <c r="M47" s="51"/>
      <c r="N47" s="73">
        <f>(N15*12+N17*12+N19+N21+N23*12+N25+N27)*0.1*N13/25</f>
        <v>2894.9446349792338</v>
      </c>
      <c r="O47" s="51"/>
      <c r="P47" s="51"/>
      <c r="Q47" s="51"/>
      <c r="R47" s="51"/>
    </row>
    <row r="48" spans="2:18" ht="15.75" thickBot="1" x14ac:dyDescent="0.3">
      <c r="B48" s="35"/>
      <c r="C48" s="12"/>
      <c r="D48" s="12"/>
      <c r="E48" s="12"/>
      <c r="F48" s="12"/>
      <c r="G48" s="12"/>
      <c r="H48" s="12"/>
      <c r="I48" s="12"/>
      <c r="J48" s="36"/>
      <c r="L48" s="28"/>
      <c r="N48" s="28"/>
    </row>
    <row r="49" spans="2:15" ht="15.75" thickBot="1" x14ac:dyDescent="0.3">
      <c r="B49" s="35" t="s">
        <v>10</v>
      </c>
      <c r="C49" s="12"/>
      <c r="D49" s="12"/>
      <c r="E49" s="12"/>
      <c r="F49" s="12"/>
      <c r="G49" s="12"/>
      <c r="H49" s="12"/>
      <c r="I49" s="12"/>
      <c r="J49" s="55">
        <f>J47/J13*J31</f>
        <v>2880</v>
      </c>
      <c r="K49" s="70"/>
      <c r="L49" s="55">
        <f>L47/L13*L31</f>
        <v>2893.3434240886018</v>
      </c>
      <c r="M49" s="70"/>
      <c r="N49" s="55">
        <f>N47/N13*N31</f>
        <v>2894.9446349792338</v>
      </c>
    </row>
    <row r="50" spans="2:15" ht="15.75" thickBot="1" x14ac:dyDescent="0.3">
      <c r="B50" s="26"/>
      <c r="C50" s="11"/>
      <c r="D50" s="11"/>
      <c r="E50" s="11"/>
      <c r="F50" s="11"/>
      <c r="G50" s="11"/>
      <c r="H50" s="11"/>
      <c r="I50" s="11"/>
      <c r="J50" s="27"/>
      <c r="L50" s="68"/>
      <c r="N50" s="68"/>
    </row>
    <row r="51" spans="2:15" s="12" customFormat="1" x14ac:dyDescent="0.25">
      <c r="B51" s="34"/>
    </row>
    <row r="52" spans="2:15" s="12" customFormat="1" x14ac:dyDescent="0.25">
      <c r="B52" s="34"/>
    </row>
    <row r="53" spans="2:15" s="12" customFormat="1" ht="15.75" thickBot="1" x14ac:dyDescent="0.3">
      <c r="B53" s="34"/>
    </row>
    <row r="54" spans="2:15" ht="15.75" thickBot="1" x14ac:dyDescent="0.3">
      <c r="B54" s="69" t="s">
        <v>78</v>
      </c>
      <c r="C54" s="58"/>
      <c r="D54" s="58"/>
      <c r="E54" s="58"/>
      <c r="F54" s="58"/>
      <c r="G54" s="58"/>
      <c r="H54" s="58"/>
      <c r="I54" s="58"/>
      <c r="J54" s="29"/>
    </row>
    <row r="55" spans="2:15" x14ac:dyDescent="0.25">
      <c r="B55" s="14"/>
      <c r="C55" s="15"/>
      <c r="D55" s="15"/>
      <c r="E55" s="15"/>
      <c r="F55" s="15"/>
      <c r="G55" s="15"/>
      <c r="H55" s="15"/>
      <c r="I55" s="15"/>
      <c r="J55" s="16"/>
      <c r="L55" s="61"/>
      <c r="N55" s="61"/>
    </row>
    <row r="56" spans="2:15" x14ac:dyDescent="0.25">
      <c r="B56" s="17" t="s">
        <v>3</v>
      </c>
      <c r="C56" s="18"/>
      <c r="D56" s="18"/>
      <c r="E56" s="18"/>
      <c r="F56" s="18"/>
      <c r="G56" s="18"/>
      <c r="H56" s="18"/>
      <c r="I56" s="18"/>
      <c r="J56" s="60">
        <f>J35</f>
        <v>-2768.8047992616516</v>
      </c>
      <c r="K56" s="8" t="s">
        <v>2</v>
      </c>
      <c r="L56" s="62">
        <f>L35</f>
        <v>-2768.8047992616516</v>
      </c>
      <c r="M56" s="8" t="s">
        <v>2</v>
      </c>
      <c r="N56" s="62">
        <f>N35</f>
        <v>-2768.8047992616516</v>
      </c>
      <c r="O56" s="8" t="s">
        <v>2</v>
      </c>
    </row>
    <row r="57" spans="2:15" x14ac:dyDescent="0.25">
      <c r="B57" s="17" t="s">
        <v>92</v>
      </c>
      <c r="C57" s="18"/>
      <c r="D57" s="18"/>
      <c r="E57" s="18"/>
      <c r="F57" s="18"/>
      <c r="G57" s="18"/>
      <c r="H57" s="18"/>
      <c r="I57" s="18"/>
      <c r="J57" s="60">
        <f>J41</f>
        <v>2768.8047992616516</v>
      </c>
      <c r="K57" s="8" t="s">
        <v>2</v>
      </c>
      <c r="L57" s="62">
        <f>L41</f>
        <v>2781.6330411557851</v>
      </c>
      <c r="M57" s="8" t="s">
        <v>2</v>
      </c>
      <c r="N57" s="62">
        <f>N41</f>
        <v>2783.1724301830814</v>
      </c>
      <c r="O57" s="8" t="s">
        <v>2</v>
      </c>
    </row>
    <row r="58" spans="2:15" x14ac:dyDescent="0.25">
      <c r="B58" s="21" t="s">
        <v>93</v>
      </c>
      <c r="C58" s="18"/>
      <c r="D58" s="18"/>
      <c r="E58" s="18"/>
      <c r="F58" s="18"/>
      <c r="G58" s="18"/>
      <c r="H58" s="18"/>
      <c r="I58" s="18"/>
      <c r="J58" s="60">
        <f>IF(J49&gt;J41,J49-J41,0)</f>
        <v>111.19520073834838</v>
      </c>
      <c r="K58" s="8" t="s">
        <v>2</v>
      </c>
      <c r="L58" s="62">
        <f>IF(L49&gt;L41,L49-L41,0)</f>
        <v>111.71038293281663</v>
      </c>
      <c r="M58" s="8" t="s">
        <v>2</v>
      </c>
      <c r="N58" s="62">
        <f>IF(N49&gt;N41,N49-N41,0)</f>
        <v>111.77220479615244</v>
      </c>
      <c r="O58" s="8" t="s">
        <v>2</v>
      </c>
    </row>
    <row r="59" spans="2:15" x14ac:dyDescent="0.25">
      <c r="B59" s="21"/>
      <c r="C59" s="18"/>
      <c r="D59" s="18"/>
      <c r="E59" s="18"/>
      <c r="F59" s="18"/>
      <c r="G59" s="18"/>
      <c r="H59" s="18"/>
      <c r="I59" s="18"/>
      <c r="J59" s="60"/>
      <c r="L59" s="62"/>
      <c r="N59" s="62"/>
    </row>
    <row r="60" spans="2:15" x14ac:dyDescent="0.25">
      <c r="B60" s="21" t="s">
        <v>80</v>
      </c>
      <c r="C60" s="18"/>
      <c r="D60" s="18"/>
      <c r="E60" s="18"/>
      <c r="F60" s="18"/>
      <c r="G60" s="18"/>
      <c r="H60" s="18"/>
      <c r="I60" s="18"/>
      <c r="J60" s="74">
        <f>J56+J57+J58</f>
        <v>111.19520073834838</v>
      </c>
      <c r="K60" s="8" t="s">
        <v>81</v>
      </c>
      <c r="L60" s="75">
        <f>L56+L57+L58</f>
        <v>124.53862482695013</v>
      </c>
      <c r="M60" s="8" t="s">
        <v>81</v>
      </c>
      <c r="N60" s="75">
        <f>N56+N57+N58</f>
        <v>126.13983571758217</v>
      </c>
      <c r="O60" s="8" t="s">
        <v>81</v>
      </c>
    </row>
    <row r="61" spans="2:15" ht="15.75" thickBot="1" x14ac:dyDescent="0.3">
      <c r="B61" s="64"/>
      <c r="C61" s="22"/>
      <c r="D61" s="22"/>
      <c r="E61" s="22"/>
      <c r="F61" s="22"/>
      <c r="G61" s="22"/>
      <c r="H61" s="22"/>
      <c r="I61" s="22"/>
      <c r="J61" s="23"/>
      <c r="L61" s="63"/>
      <c r="N61" s="63"/>
    </row>
    <row r="62" spans="2:15" x14ac:dyDescent="0.25">
      <c r="B62" s="7"/>
    </row>
    <row r="63" spans="2:15" x14ac:dyDescent="0.25">
      <c r="J63" s="70"/>
    </row>
    <row r="65" spans="10:13" x14ac:dyDescent="0.25">
      <c r="J65" s="77" t="s">
        <v>95</v>
      </c>
      <c r="L65" s="76">
        <f>J60+L60+N60</f>
        <v>361.87366128288068</v>
      </c>
      <c r="M65" s="78" t="s">
        <v>81</v>
      </c>
    </row>
  </sheetData>
  <mergeCells count="1">
    <mergeCell ref="E31:I3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topLeftCell="A46" workbookViewId="0">
      <selection activeCell="B1" sqref="B1"/>
    </sheetView>
  </sheetViews>
  <sheetFormatPr baseColWidth="10" defaultRowHeight="15" x14ac:dyDescent="0.25"/>
  <cols>
    <col min="2" max="2" width="53.85546875" customWidth="1"/>
    <col min="3" max="3" width="47.42578125" customWidth="1"/>
  </cols>
  <sheetData>
    <row r="1" spans="2:4" ht="30" x14ac:dyDescent="0.25">
      <c r="B1" s="1"/>
      <c r="C1" s="1"/>
    </row>
    <row r="2" spans="2:4" ht="18" x14ac:dyDescent="0.25">
      <c r="B2" s="2"/>
    </row>
    <row r="4" spans="2:4" ht="26.25" x14ac:dyDescent="0.4">
      <c r="B4" s="87" t="s">
        <v>0</v>
      </c>
      <c r="C4" s="87"/>
      <c r="D4" s="87"/>
    </row>
    <row r="5" spans="2:4" ht="18.75" x14ac:dyDescent="0.3">
      <c r="B5" s="88" t="s">
        <v>1</v>
      </c>
      <c r="C5" s="88"/>
      <c r="D5" s="88"/>
    </row>
    <row r="9" spans="2:4" ht="18.75" x14ac:dyDescent="0.25">
      <c r="B9" s="6" t="s">
        <v>12</v>
      </c>
    </row>
    <row r="10" spans="2:4" ht="18.75" x14ac:dyDescent="0.25">
      <c r="B10" s="6"/>
    </row>
    <row r="11" spans="2:4" x14ac:dyDescent="0.25">
      <c r="B11" s="4" t="s">
        <v>13</v>
      </c>
    </row>
    <row r="12" spans="2:4" x14ac:dyDescent="0.25">
      <c r="B12" s="4"/>
    </row>
    <row r="13" spans="2:4" x14ac:dyDescent="0.25">
      <c r="B13" s="4" t="s">
        <v>14</v>
      </c>
    </row>
    <row r="14" spans="2:4" x14ac:dyDescent="0.25">
      <c r="B14" s="37" t="s">
        <v>15</v>
      </c>
    </row>
    <row r="15" spans="2:4" x14ac:dyDescent="0.25">
      <c r="B15" s="37" t="s">
        <v>16</v>
      </c>
    </row>
    <row r="16" spans="2:4" x14ac:dyDescent="0.25">
      <c r="B16" s="37"/>
    </row>
    <row r="17" spans="2:3" x14ac:dyDescent="0.25">
      <c r="B17" s="4" t="s">
        <v>17</v>
      </c>
    </row>
    <row r="18" spans="2:3" ht="15.75" thickBot="1" x14ac:dyDescent="0.3">
      <c r="B18" s="4"/>
    </row>
    <row r="19" spans="2:3" ht="15.75" thickBot="1" x14ac:dyDescent="0.3">
      <c r="B19" s="89" t="s">
        <v>18</v>
      </c>
      <c r="C19" s="90"/>
    </row>
    <row r="20" spans="2:3" ht="9" customHeight="1" thickBot="1" x14ac:dyDescent="0.3">
      <c r="B20" s="38"/>
    </row>
    <row r="21" spans="2:3" ht="15.75" thickBot="1" x14ac:dyDescent="0.3">
      <c r="B21" s="39" t="s">
        <v>19</v>
      </c>
      <c r="C21" s="40" t="s">
        <v>20</v>
      </c>
    </row>
    <row r="22" spans="2:3" ht="30.75" thickBot="1" x14ac:dyDescent="0.3">
      <c r="B22" s="41" t="s">
        <v>21</v>
      </c>
      <c r="C22" s="41" t="s">
        <v>22</v>
      </c>
    </row>
    <row r="23" spans="2:3" ht="30.75" thickBot="1" x14ac:dyDescent="0.3">
      <c r="B23" s="41" t="s">
        <v>23</v>
      </c>
      <c r="C23" s="41" t="s">
        <v>24</v>
      </c>
    </row>
    <row r="24" spans="2:3" ht="30.75" thickBot="1" x14ac:dyDescent="0.3">
      <c r="B24" s="41" t="s">
        <v>25</v>
      </c>
      <c r="C24" s="41" t="s">
        <v>26</v>
      </c>
    </row>
    <row r="25" spans="2:3" ht="15.75" thickBot="1" x14ac:dyDescent="0.3">
      <c r="B25" s="41" t="s">
        <v>27</v>
      </c>
      <c r="C25" s="41" t="s">
        <v>28</v>
      </c>
    </row>
    <row r="26" spans="2:3" ht="30.75" thickBot="1" x14ac:dyDescent="0.3">
      <c r="B26" s="41" t="s">
        <v>29</v>
      </c>
      <c r="C26" s="41" t="s">
        <v>30</v>
      </c>
    </row>
    <row r="27" spans="2:3" ht="15.75" thickBot="1" x14ac:dyDescent="0.3">
      <c r="B27" s="41" t="s">
        <v>31</v>
      </c>
      <c r="C27" s="41"/>
    </row>
    <row r="28" spans="2:3" ht="15.75" thickBot="1" x14ac:dyDescent="0.3">
      <c r="B28" s="91" t="s">
        <v>32</v>
      </c>
      <c r="C28" s="91" t="s">
        <v>33</v>
      </c>
    </row>
    <row r="29" spans="2:3" ht="15.75" thickBot="1" x14ac:dyDescent="0.3">
      <c r="B29" s="92"/>
      <c r="C29" s="91"/>
    </row>
    <row r="30" spans="2:3" ht="30.75" thickBot="1" x14ac:dyDescent="0.3">
      <c r="B30" s="42" t="s">
        <v>34</v>
      </c>
      <c r="C30" s="85" t="s">
        <v>35</v>
      </c>
    </row>
    <row r="31" spans="2:3" ht="15.75" thickBot="1" x14ac:dyDescent="0.3">
      <c r="B31" s="43" t="s">
        <v>36</v>
      </c>
      <c r="C31" s="85"/>
    </row>
    <row r="32" spans="2:3" ht="15.75" thickBot="1" x14ac:dyDescent="0.3">
      <c r="B32" s="43" t="s">
        <v>37</v>
      </c>
      <c r="C32" s="85"/>
    </row>
    <row r="33" spans="2:3" ht="15.75" thickBot="1" x14ac:dyDescent="0.3">
      <c r="B33" s="43" t="s">
        <v>38</v>
      </c>
      <c r="C33" s="85"/>
    </row>
    <row r="34" spans="2:3" ht="15.75" thickBot="1" x14ac:dyDescent="0.3">
      <c r="B34" s="43" t="s">
        <v>39</v>
      </c>
      <c r="C34" s="85"/>
    </row>
    <row r="35" spans="2:3" ht="15.75" thickBot="1" x14ac:dyDescent="0.3">
      <c r="B35" s="43" t="s">
        <v>40</v>
      </c>
      <c r="C35" s="85"/>
    </row>
    <row r="36" spans="2:3" ht="15.75" thickBot="1" x14ac:dyDescent="0.3">
      <c r="B36" s="44"/>
      <c r="C36" s="86"/>
    </row>
    <row r="37" spans="2:3" ht="45" x14ac:dyDescent="0.25">
      <c r="B37" s="45" t="s">
        <v>41</v>
      </c>
      <c r="C37" s="42" t="s">
        <v>42</v>
      </c>
    </row>
    <row r="38" spans="2:3" ht="17.25" x14ac:dyDescent="0.25">
      <c r="B38" s="46" t="s">
        <v>43</v>
      </c>
      <c r="C38" s="43" t="s">
        <v>44</v>
      </c>
    </row>
    <row r="39" spans="2:3" x14ac:dyDescent="0.25">
      <c r="B39" s="46" t="s">
        <v>45</v>
      </c>
      <c r="C39" s="43" t="s">
        <v>46</v>
      </c>
    </row>
    <row r="40" spans="2:3" x14ac:dyDescent="0.25">
      <c r="B40" s="46" t="s">
        <v>47</v>
      </c>
      <c r="C40" s="43" t="s">
        <v>48</v>
      </c>
    </row>
    <row r="41" spans="2:3" x14ac:dyDescent="0.25">
      <c r="B41" s="46" t="s">
        <v>49</v>
      </c>
      <c r="C41" s="43" t="s">
        <v>50</v>
      </c>
    </row>
    <row r="42" spans="2:3" ht="30.75" thickBot="1" x14ac:dyDescent="0.3">
      <c r="B42" s="46" t="s">
        <v>51</v>
      </c>
      <c r="C42" s="43" t="s">
        <v>52</v>
      </c>
    </row>
    <row r="43" spans="2:3" ht="60" x14ac:dyDescent="0.25">
      <c r="B43" s="45" t="s">
        <v>53</v>
      </c>
      <c r="C43" s="42" t="s">
        <v>54</v>
      </c>
    </row>
    <row r="44" spans="2:3" x14ac:dyDescent="0.25">
      <c r="B44" s="46" t="s">
        <v>55</v>
      </c>
      <c r="C44" s="43" t="s">
        <v>56</v>
      </c>
    </row>
    <row r="45" spans="2:3" ht="30.75" thickBot="1" x14ac:dyDescent="0.3">
      <c r="B45" s="47" t="s">
        <v>57</v>
      </c>
      <c r="C45" s="48"/>
    </row>
    <row r="46" spans="2:3" ht="15.75" thickBot="1" x14ac:dyDescent="0.3">
      <c r="B46" s="49" t="s">
        <v>58</v>
      </c>
      <c r="C46" s="49" t="s">
        <v>59</v>
      </c>
    </row>
    <row r="47" spans="2:3" ht="45.75" thickBot="1" x14ac:dyDescent="0.3">
      <c r="B47" s="41" t="s">
        <v>60</v>
      </c>
      <c r="C47" s="41" t="s">
        <v>61</v>
      </c>
    </row>
    <row r="48" spans="2:3" ht="30.75" thickBot="1" x14ac:dyDescent="0.3">
      <c r="B48" s="41" t="s">
        <v>62</v>
      </c>
      <c r="C48" s="41" t="s">
        <v>63</v>
      </c>
    </row>
    <row r="49" spans="2:3" ht="30.75" thickBot="1" x14ac:dyDescent="0.3">
      <c r="B49" s="41" t="s">
        <v>64</v>
      </c>
      <c r="C49" s="41" t="s">
        <v>65</v>
      </c>
    </row>
    <row r="50" spans="2:3" x14ac:dyDescent="0.25">
      <c r="B50" s="4"/>
    </row>
    <row r="51" spans="2:3" x14ac:dyDescent="0.25">
      <c r="B51" s="4"/>
    </row>
  </sheetData>
  <mergeCells count="6">
    <mergeCell ref="C30:C36"/>
    <mergeCell ref="B4:D4"/>
    <mergeCell ref="B5:D5"/>
    <mergeCell ref="B19:C19"/>
    <mergeCell ref="B28:B29"/>
    <mergeCell ref="C28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Informations</vt:lpstr>
      <vt:lpstr>régularisation mensuelle</vt:lpstr>
      <vt:lpstr>régularisation annuelle</vt:lpstr>
      <vt:lpstr>rappel rémunération à inclure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</dc:creator>
  <cp:lastModifiedBy>Superadministrateur</cp:lastModifiedBy>
  <dcterms:created xsi:type="dcterms:W3CDTF">2015-07-23T09:19:12Z</dcterms:created>
  <dcterms:modified xsi:type="dcterms:W3CDTF">2018-10-13T15:32:35Z</dcterms:modified>
</cp:coreProperties>
</file>